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Google Drive\AMA\Pauline\COVID 19\Portarias\"/>
    </mc:Choice>
  </mc:AlternateContent>
  <xr:revisionPtr revIDLastSave="0" documentId="8_{620876D1-5C4F-46D9-9C90-59349E0823C4}" xr6:coauthVersionLast="45" xr6:coauthVersionMax="45" xr10:uidLastSave="{00000000-0000-0000-0000-000000000000}"/>
  <bookViews>
    <workbookView xWindow="-120" yWindow="-120" windowWidth="20730" windowHeight="11160" xr2:uid="{F066E659-5B6F-44E8-B232-3AC9414287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4" i="1" l="1"/>
  <c r="G103" i="1"/>
  <c r="E103" i="1"/>
  <c r="G102" i="1"/>
  <c r="E102" i="1" s="1"/>
  <c r="F101" i="1"/>
  <c r="E101" i="1"/>
  <c r="F100" i="1"/>
  <c r="E100" i="1" s="1"/>
  <c r="F99" i="1"/>
  <c r="E99" i="1"/>
  <c r="F98" i="1"/>
  <c r="E98" i="1" s="1"/>
  <c r="F97" i="1"/>
  <c r="E97" i="1"/>
  <c r="F96" i="1"/>
  <c r="E96" i="1" s="1"/>
  <c r="F95" i="1"/>
  <c r="E95" i="1"/>
  <c r="F94" i="1"/>
  <c r="E94" i="1" s="1"/>
  <c r="G93" i="1"/>
  <c r="E93" i="1"/>
  <c r="F92" i="1"/>
  <c r="E92" i="1" s="1"/>
  <c r="F91" i="1"/>
  <c r="E91" i="1"/>
  <c r="F90" i="1"/>
  <c r="E90" i="1" s="1"/>
  <c r="F89" i="1"/>
  <c r="E89" i="1"/>
  <c r="F88" i="1"/>
  <c r="E88" i="1" s="1"/>
  <c r="G87" i="1"/>
  <c r="E87" i="1"/>
  <c r="F86" i="1"/>
  <c r="E86" i="1" s="1"/>
  <c r="F85" i="1"/>
  <c r="E85" i="1"/>
  <c r="F84" i="1"/>
  <c r="E84" i="1" s="1"/>
  <c r="F83" i="1"/>
  <c r="E83" i="1"/>
  <c r="F82" i="1"/>
  <c r="E82" i="1" s="1"/>
  <c r="F81" i="1"/>
  <c r="E81" i="1"/>
  <c r="G80" i="1"/>
  <c r="E80" i="1" s="1"/>
  <c r="F79" i="1"/>
  <c r="E79" i="1"/>
  <c r="F78" i="1"/>
  <c r="E78" i="1" s="1"/>
  <c r="F77" i="1"/>
  <c r="E77" i="1"/>
  <c r="F76" i="1"/>
  <c r="E76" i="1" s="1"/>
  <c r="F75" i="1"/>
  <c r="E75" i="1"/>
  <c r="G74" i="1"/>
  <c r="E74" i="1" s="1"/>
  <c r="F73" i="1"/>
  <c r="E73" i="1"/>
  <c r="F72" i="1"/>
  <c r="E72" i="1" s="1"/>
  <c r="F71" i="1"/>
  <c r="E71" i="1"/>
  <c r="F70" i="1"/>
  <c r="E70" i="1" s="1"/>
  <c r="F69" i="1"/>
  <c r="E69" i="1"/>
  <c r="G68" i="1"/>
  <c r="E68" i="1" s="1"/>
  <c r="F67" i="1"/>
  <c r="E67" i="1"/>
  <c r="F66" i="1"/>
  <c r="E66" i="1" s="1"/>
  <c r="F65" i="1"/>
  <c r="E65" i="1"/>
  <c r="F64" i="1"/>
  <c r="E64" i="1" s="1"/>
  <c r="F63" i="1"/>
  <c r="E63" i="1"/>
  <c r="F62" i="1"/>
  <c r="E62" i="1" s="1"/>
  <c r="F61" i="1"/>
  <c r="E61" i="1"/>
  <c r="F60" i="1"/>
  <c r="E60" i="1" s="1"/>
  <c r="F59" i="1"/>
  <c r="E59" i="1"/>
  <c r="F58" i="1"/>
  <c r="E58" i="1" s="1"/>
  <c r="F57" i="1"/>
  <c r="E57" i="1"/>
  <c r="F56" i="1"/>
  <c r="E56" i="1" s="1"/>
  <c r="F55" i="1"/>
  <c r="E55" i="1"/>
  <c r="F54" i="1"/>
  <c r="E54" i="1" s="1"/>
  <c r="F53" i="1"/>
  <c r="E53" i="1"/>
  <c r="G52" i="1"/>
  <c r="E52" i="1" s="1"/>
  <c r="F51" i="1"/>
  <c r="E51" i="1"/>
  <c r="G50" i="1"/>
  <c r="E50" i="1" s="1"/>
  <c r="F49" i="1"/>
  <c r="E49" i="1"/>
  <c r="G48" i="1"/>
  <c r="E48" i="1" s="1"/>
  <c r="F47" i="1"/>
  <c r="E47" i="1"/>
  <c r="F46" i="1"/>
  <c r="E46" i="1" s="1"/>
  <c r="F45" i="1"/>
  <c r="E45" i="1"/>
  <c r="F44" i="1"/>
  <c r="E44" i="1" s="1"/>
  <c r="F43" i="1"/>
  <c r="E43" i="1"/>
  <c r="F42" i="1"/>
  <c r="E42" i="1" s="1"/>
  <c r="F41" i="1"/>
  <c r="E41" i="1"/>
  <c r="F40" i="1"/>
  <c r="E40" i="1" s="1"/>
  <c r="F39" i="1"/>
  <c r="E39" i="1"/>
  <c r="F38" i="1"/>
  <c r="E38" i="1" s="1"/>
  <c r="F37" i="1"/>
  <c r="E37" i="1"/>
  <c r="F36" i="1"/>
  <c r="E36" i="1" s="1"/>
  <c r="F35" i="1"/>
  <c r="E35" i="1"/>
  <c r="F34" i="1"/>
  <c r="E34" i="1" s="1"/>
  <c r="F33" i="1"/>
  <c r="E33" i="1"/>
  <c r="F32" i="1"/>
  <c r="E32" i="1" s="1"/>
  <c r="F31" i="1"/>
  <c r="E31" i="1"/>
  <c r="F30" i="1"/>
  <c r="E30" i="1" s="1"/>
  <c r="F29" i="1"/>
  <c r="E29" i="1"/>
  <c r="F28" i="1"/>
  <c r="E28" i="1" s="1"/>
  <c r="G27" i="1"/>
  <c r="E27" i="1"/>
  <c r="F26" i="1"/>
  <c r="E26" i="1" s="1"/>
  <c r="G25" i="1"/>
  <c r="E25" i="1"/>
  <c r="F24" i="1"/>
  <c r="E24" i="1" s="1"/>
  <c r="F23" i="1"/>
  <c r="E23" i="1"/>
  <c r="F22" i="1"/>
  <c r="E22" i="1" s="1"/>
  <c r="F21" i="1"/>
  <c r="E21" i="1"/>
  <c r="F20" i="1"/>
  <c r="E20" i="1" s="1"/>
  <c r="G19" i="1"/>
  <c r="E19" i="1"/>
  <c r="F18" i="1"/>
  <c r="E18" i="1" s="1"/>
  <c r="F17" i="1"/>
  <c r="E17" i="1"/>
  <c r="F16" i="1"/>
  <c r="E16" i="1" s="1"/>
  <c r="F15" i="1"/>
  <c r="E15" i="1"/>
  <c r="F14" i="1"/>
  <c r="E14" i="1" s="1"/>
  <c r="F13" i="1"/>
  <c r="E13" i="1"/>
  <c r="F12" i="1"/>
  <c r="E12" i="1" s="1"/>
  <c r="F11" i="1"/>
  <c r="E11" i="1"/>
  <c r="F10" i="1"/>
  <c r="E10" i="1" s="1"/>
  <c r="F9" i="1"/>
  <c r="E9" i="1"/>
  <c r="F8" i="1"/>
  <c r="E8" i="1" s="1"/>
  <c r="F7" i="1"/>
  <c r="E7" i="1"/>
  <c r="F6" i="1"/>
  <c r="E6" i="1" s="1"/>
  <c r="F5" i="1"/>
  <c r="E5" i="1"/>
  <c r="G4" i="1"/>
  <c r="E4" i="1" s="1"/>
  <c r="F3" i="1"/>
  <c r="E3" i="1"/>
  <c r="F2" i="1"/>
  <c r="E2" i="1" s="1"/>
  <c r="G104" i="1" l="1"/>
  <c r="F104" i="1"/>
  <c r="F105" i="1" s="1"/>
</calcChain>
</file>

<file path=xl/sharedStrings.xml><?xml version="1.0" encoding="utf-8"?>
<sst xmlns="http://schemas.openxmlformats.org/spreadsheetml/2006/main" count="130" uniqueCount="120">
  <si>
    <t>Nº</t>
  </si>
  <si>
    <t>DESCRIÇÃO</t>
  </si>
  <si>
    <t>Município</t>
  </si>
  <si>
    <t>População
(2018)</t>
  </si>
  <si>
    <t>VLR</t>
  </si>
  <si>
    <t>Aplicando Per Capita</t>
  </si>
  <si>
    <t>Água Branca</t>
  </si>
  <si>
    <t>Anadia</t>
  </si>
  <si>
    <t xml:space="preserve"> Atalaia</t>
  </si>
  <si>
    <t>Barra de Santo Antônio</t>
  </si>
  <si>
    <t xml:space="preserve"> 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</si>
  <si>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</si>
  <si>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</si>
  <si>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</si>
  <si>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</si>
  <si>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</si>
  <si>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</si>
  <si>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</si>
  <si>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</si>
  <si>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</si>
  <si>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</si>
  <si>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</si>
  <si>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Carneiros</t>
  </si>
  <si>
    <t>Chã Preta</t>
  </si>
  <si>
    <t>Coité do Nóia</t>
  </si>
  <si>
    <t>Colônia Leopoldina</t>
  </si>
  <si>
    <t>Coqueiro Seco</t>
  </si>
  <si>
    <t>Craíbas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</si>
  <si>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</si>
  <si>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</si>
  <si>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</si>
  <si>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</si>
  <si>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</si>
  <si>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</si>
  <si>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</si>
  <si>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</si>
  <si>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</si>
  <si>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</si>
  <si>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</si>
  <si>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</si>
  <si>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</si>
  <si>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</si>
  <si>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</si>
  <si>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</si>
  <si>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</si>
  <si>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</si>
  <si>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</si>
  <si>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</si>
  <si>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Major Isidoro</t>
  </si>
  <si>
    <t>Maravilha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</si>
  <si>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</si>
  <si>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</si>
  <si>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</si>
  <si>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</si>
  <si>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</si>
  <si>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</si>
  <si>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</si>
  <si>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</si>
  <si>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</si>
  <si>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</si>
  <si>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</si>
  <si>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</si>
  <si>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</si>
  <si>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</si>
  <si>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</si>
  <si>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Pão de Açúcar</t>
  </si>
  <si>
    <t>Pariconha</t>
  </si>
  <si>
    <t>Paripueira</t>
  </si>
  <si>
    <t>Passo de Camaragibe</t>
  </si>
  <si>
    <t>Paulo Jacinto</t>
  </si>
  <si>
    <t>Piaçabuçu</t>
  </si>
  <si>
    <t>Pilar</t>
  </si>
  <si>
    <t>Pindoba</t>
  </si>
  <si>
    <t>Piranhas</t>
  </si>
  <si>
    <t>Poço das Trincheiras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</si>
  <si>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</si>
  <si>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</si>
  <si>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</si>
  <si>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</si>
  <si>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</si>
  <si>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</si>
  <si>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Mundaú</t>
  </si>
  <si>
    <t>São Brás</t>
  </si>
  <si>
    <t>São José da Laje</t>
  </si>
  <si>
    <t>São José da Tapera</t>
  </si>
  <si>
    <t>São Luís do Quitunde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</si>
  <si>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</si>
  <si>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</si>
  <si>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</si>
  <si>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</si>
  <si>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</si>
  <si>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</si>
  <si>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</si>
  <si>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</si>
  <si>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Viçosa</t>
  </si>
  <si>
    <t>TOTAL GERAL</t>
  </si>
  <si>
    <t>-</t>
  </si>
  <si>
    <t>PREMISSAS:</t>
  </si>
  <si>
    <r>
      <t xml:space="preserve">•   </t>
    </r>
    <r>
      <rPr>
        <b/>
        <sz val="9"/>
        <color theme="1"/>
        <rFont val="Calibri"/>
        <family val="2"/>
        <scheme val="minor"/>
      </rPr>
      <t>Repasse de per capita mínimo de 2 reais para todos os municípios conforme recomendação da portaria</t>
    </r>
  </si>
  <si>
    <r>
      <t>•</t>
    </r>
    <r>
      <rPr>
        <sz val="9"/>
        <color theme="1"/>
        <rFont val="Times New Roman"/>
        <family val="1"/>
      </rPr>
      <t xml:space="preserve">   </t>
    </r>
    <r>
      <rPr>
        <b/>
        <sz val="9"/>
        <color theme="1"/>
        <rFont val="Calibri"/>
        <family val="2"/>
        <scheme val="minor"/>
      </rPr>
      <t>Municípios com UPA porte I e II receberão per capita de 2,82 reais</t>
    </r>
  </si>
  <si>
    <r>
      <t>•</t>
    </r>
    <r>
      <rPr>
        <sz val="9"/>
        <color theme="1"/>
        <rFont val="Times New Roman"/>
        <family val="1"/>
      </rPr>
      <t xml:space="preserve">   </t>
    </r>
    <r>
      <rPr>
        <b/>
        <sz val="9"/>
        <color theme="1"/>
        <rFont val="Calibri"/>
        <family val="2"/>
        <scheme val="minor"/>
      </rPr>
      <t>Municípios com UPA porte III receberão per capita 4 reais</t>
    </r>
  </si>
  <si>
    <r>
      <t>•</t>
    </r>
    <r>
      <rPr>
        <sz val="9"/>
        <color theme="1"/>
        <rFont val="Times New Roman"/>
        <family val="1"/>
      </rPr>
      <t xml:space="preserve">   </t>
    </r>
    <r>
      <rPr>
        <b/>
        <sz val="9"/>
        <color theme="1"/>
        <rFont val="Calibri"/>
        <family val="2"/>
        <scheme val="minor"/>
      </rPr>
      <t>Municípios com Hospitais regionais receberão per capita 2,9</t>
    </r>
  </si>
  <si>
    <r>
      <t>•</t>
    </r>
    <r>
      <rPr>
        <sz val="9"/>
        <color theme="1"/>
        <rFont val="Times New Roman"/>
        <family val="1"/>
      </rPr>
      <t xml:space="preserve">   </t>
    </r>
    <r>
      <rPr>
        <b/>
        <sz val="9"/>
        <color theme="1"/>
        <rFont val="Calibri"/>
        <family val="2"/>
        <scheme val="minor"/>
      </rPr>
      <t>Municípios com hospitais de alta complexidade receberão per capita 4,00</t>
    </r>
  </si>
  <si>
    <t xml:space="preserve">Municípios que se enquadrarem em mais de uma premissa receberão pela maior complexidade na assistência </t>
  </si>
  <si>
    <t>HOSP. ALTA COMP</t>
  </si>
  <si>
    <t>Arapiraca</t>
  </si>
  <si>
    <t>HOSP. REG</t>
  </si>
  <si>
    <t xml:space="preserve"> Capela</t>
  </si>
  <si>
    <t>Coruripe</t>
  </si>
  <si>
    <t>Delmiro Gouveia</t>
  </si>
  <si>
    <t>Maceió</t>
  </si>
  <si>
    <t>UPA I E II</t>
  </si>
  <si>
    <t>Maragogi</t>
  </si>
  <si>
    <t>Marechal Deodoro</t>
  </si>
  <si>
    <t>Palmeira dos Índios</t>
  </si>
  <si>
    <t>Penedo</t>
  </si>
  <si>
    <t>Porto Calvo</t>
  </si>
  <si>
    <t>Santana do Ipanema</t>
  </si>
  <si>
    <t>São Miguel dos Campos</t>
  </si>
  <si>
    <t>União dos Palmares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</si>
</sst>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4" fontId="9" fillId="2" borderId="1" xfId="2" applyFont="1" applyFill="1" applyBorder="1" applyAlignment="1">
      <alignment horizontal="center" vertical="center" wrapText="1"/>
    </xf>
    <xf numFmtId="44" fontId="3" fillId="2" borderId="4" xfId="2" applyFont="1" applyFill="1" applyBorder="1" applyAlignment="1">
      <alignment horizontal="center" vertical="center" wrapText="1"/>
    </xf>
    <xf numFmtId="44" fontId="3" fillId="2" borderId="6" xfId="2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164" fontId="10" fillId="3" borderId="1" xfId="1" applyNumberFormat="1" applyFont="1" applyFill="1" applyBorder="1" applyAlignment="1">
      <alignment horizontal="center" vertical="center" wrapText="1"/>
    </xf>
    <xf numFmtId="44" fontId="10" fillId="3" borderId="1" xfId="2" applyFont="1" applyFill="1" applyBorder="1" applyAlignment="1">
      <alignment horizontal="center" vertical="center" wrapText="1"/>
    </xf>
    <xf numFmtId="44" fontId="0" fillId="3" borderId="1" xfId="2" applyFont="1" applyFill="1" applyBorder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1" xfId="2" applyFont="1" applyFill="1" applyBorder="1" applyAlignment="1">
      <alignment horizontal="center" vertical="center" wrapText="1"/>
    </xf>
    <xf numFmtId="44" fontId="2" fillId="4" borderId="2" xfId="2" applyFont="1" applyFill="1" applyBorder="1" applyAlignment="1">
      <alignment horizontal="center"/>
    </xf>
    <xf numFmtId="0" fontId="8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 vertical="center" wrapText="1"/>
    </xf>
    <xf numFmtId="44" fontId="13" fillId="2" borderId="0" xfId="2" applyFont="1" applyFill="1" applyAlignment="1">
      <alignment horizontal="center" vertical="center" wrapText="1"/>
    </xf>
    <xf numFmtId="44" fontId="3" fillId="6" borderId="7" xfId="2" applyFont="1" applyFill="1" applyBorder="1" applyAlignment="1">
      <alignment horizontal="center"/>
    </xf>
    <xf numFmtId="44" fontId="3" fillId="6" borderId="8" xfId="2" applyFont="1" applyFill="1" applyBorder="1" applyAlignment="1">
      <alignment horizontal="center"/>
    </xf>
    <xf numFmtId="0" fontId="14" fillId="2" borderId="0" xfId="0" applyFont="1" applyFill="1"/>
    <xf numFmtId="44" fontId="0" fillId="2" borderId="0" xfId="2" applyFont="1" applyFill="1"/>
    <xf numFmtId="44" fontId="0" fillId="2" borderId="0" xfId="2" applyFont="1" applyFill="1" applyBorder="1"/>
    <xf numFmtId="0" fontId="4" fillId="4" borderId="0" xfId="0" applyFont="1" applyFill="1"/>
    <xf numFmtId="0" fontId="15" fillId="4" borderId="0" xfId="0" applyFont="1" applyFill="1"/>
    <xf numFmtId="0" fontId="2" fillId="4" borderId="0" xfId="0" applyFont="1" applyFill="1" applyAlignment="1">
      <alignment horizontal="justify" vertical="center"/>
    </xf>
    <xf numFmtId="0" fontId="16" fillId="4" borderId="0" xfId="0" applyFont="1" applyFill="1" applyAlignment="1">
      <alignment horizontal="center" vertical="center" wrapText="1"/>
    </xf>
    <xf numFmtId="44" fontId="16" fillId="4" borderId="0" xfId="2" applyFont="1" applyFill="1" applyAlignment="1">
      <alignment horizontal="center" vertical="center" wrapText="1"/>
    </xf>
    <xf numFmtId="44" fontId="4" fillId="4" borderId="0" xfId="2" applyFont="1" applyFill="1"/>
  </cellXfs>
  <cellStyles count="3">
    <cellStyle name="Moeda" xfId="2" builtinId="4"/>
    <cellStyle name="Normal" xfId="0" builtinId="0"/>
    <cellStyle name="Vírgula" xfId="1" builtinId="3"/>
  </cellStyles>
  <dxfs count="14"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34900967436750391"/>
          </stop>
          <stop position="1">
            <color theme="5" tint="-0.25098422193060094"/>
          </stop>
        </gradientFill>
      </fill>
    </dxf>
    <dxf>
      <font>
        <color auto="1"/>
      </font>
      <fill>
        <gradientFill degree="270">
          <stop position="0">
            <color theme="0"/>
          </stop>
          <stop position="1">
            <color theme="0" tint="-0.34900967436750391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25098422193060094"/>
          </stop>
          <stop position="1">
            <color theme="5" tint="-0.25098422193060094"/>
          </stop>
        </gradientFill>
      </fill>
    </dxf>
    <dxf>
      <fill>
        <gradientFill degree="270">
          <stop position="0">
            <color theme="0" tint="-0.34900967436750391"/>
          </stop>
          <stop position="1">
            <color theme="5" tint="-0.25098422193060094"/>
          </stop>
        </gradientFill>
      </fill>
    </dxf>
    <dxf>
      <font>
        <color auto="1"/>
      </font>
      <fill>
        <gradientFill degree="270">
          <stop position="0">
            <color theme="0"/>
          </stop>
          <stop position="1">
            <color theme="0" tint="-0.34900967436750391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B56B-85CE-4916-B6AD-D996FC3C904A}">
  <dimension ref="A1:G115"/>
  <sheetViews>
    <sheetView tabSelected="1" topLeftCell="A96" workbookViewId="0">
      <selection activeCell="H1" sqref="H1"/>
    </sheetView>
  </sheetViews>
  <sheetFormatPr defaultRowHeight="15" x14ac:dyDescent="0.25"/>
  <cols>
    <col min="1" max="1" width="4" style="19" bestFit="1" customWidth="1"/>
    <col min="2" max="2" width="14.28515625" style="3" bestFit="1" customWidth="1"/>
    <col min="3" max="3" width="23.28515625" style="31" bestFit="1" customWidth="1"/>
    <col min="4" max="4" width="11.28515625" style="32" bestFit="1" customWidth="1"/>
    <col min="5" max="5" width="8.5703125" style="33" bestFit="1" customWidth="1"/>
    <col min="6" max="7" width="15.85546875" style="37" bestFit="1" customWidth="1"/>
    <col min="8" max="16384" width="9.140625" style="19"/>
  </cols>
  <sheetData>
    <row r="1" spans="1:7" s="13" customFormat="1" ht="30" customHeight="1" x14ac:dyDescent="0.25">
      <c r="A1" s="7" t="s">
        <v>0</v>
      </c>
      <c r="B1" s="1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/>
    </row>
    <row r="2" spans="1:7" x14ac:dyDescent="0.25">
      <c r="A2" s="14">
        <v>1</v>
      </c>
      <c r="B2" s="2"/>
      <c r="C2" s="15" t="s">
        <v>6</v>
      </c>
      <c r="D2" s="16">
        <v>20162</v>
      </c>
      <c r="E2" s="17">
        <f>F2/D2</f>
        <v>2</v>
      </c>
      <c r="F2" s="18">
        <f>D2*2</f>
        <v>40324</v>
      </c>
      <c r="G2" s="18"/>
    </row>
    <row r="3" spans="1:7" x14ac:dyDescent="0.25">
      <c r="A3" s="20">
        <v>2</v>
      </c>
      <c r="B3" s="2"/>
      <c r="C3" s="15" t="s">
        <v>7</v>
      </c>
      <c r="D3" s="16">
        <v>17564</v>
      </c>
      <c r="E3" s="17">
        <f t="shared" ref="E3:E66" si="0">F3/D3</f>
        <v>2</v>
      </c>
      <c r="F3" s="18">
        <f t="shared" ref="F3:F66" si="1">D3*2</f>
        <v>35128</v>
      </c>
      <c r="G3" s="18"/>
    </row>
    <row r="4" spans="1:7" x14ac:dyDescent="0.25">
      <c r="A4" s="20">
        <v>3</v>
      </c>
      <c r="B4" s="2" t="s">
        <v>104</v>
      </c>
      <c r="C4" s="21" t="s">
        <v>105</v>
      </c>
      <c r="D4" s="16">
        <v>230417</v>
      </c>
      <c r="E4" s="17">
        <f>G4/D4</f>
        <v>4</v>
      </c>
      <c r="F4" s="18"/>
      <c r="G4" s="18">
        <f>D4*4</f>
        <v>921668</v>
      </c>
    </row>
    <row r="5" spans="1:7" x14ac:dyDescent="0.25">
      <c r="A5" s="20">
        <v>4</v>
      </c>
      <c r="B5" s="2"/>
      <c r="C5" s="22" t="s">
        <v>8</v>
      </c>
      <c r="D5" s="16">
        <v>47000</v>
      </c>
      <c r="E5" s="17">
        <f t="shared" si="0"/>
        <v>2</v>
      </c>
      <c r="F5" s="18">
        <f>D5*2</f>
        <v>94000</v>
      </c>
      <c r="G5" s="18"/>
    </row>
    <row r="6" spans="1:7" x14ac:dyDescent="0.25">
      <c r="A6" s="20">
        <v>5</v>
      </c>
      <c r="B6" s="2"/>
      <c r="C6" s="15" t="s">
        <v>9</v>
      </c>
      <c r="D6" s="16">
        <v>15792</v>
      </c>
      <c r="E6" s="17">
        <f t="shared" si="0"/>
        <v>2</v>
      </c>
      <c r="F6" s="18">
        <f t="shared" si="1"/>
        <v>31584</v>
      </c>
      <c r="G6" s="18"/>
    </row>
    <row r="7" spans="1:7" x14ac:dyDescent="0.25">
      <c r="A7" s="20">
        <v>6</v>
      </c>
      <c r="B7" s="2"/>
      <c r="C7" s="15" t="s">
        <v>10</v>
      </c>
      <c r="D7" s="16">
        <v>8264</v>
      </c>
      <c r="E7" s="17">
        <f t="shared" si="0"/>
        <v>2</v>
      </c>
      <c r="F7" s="18">
        <f t="shared" si="1"/>
        <v>16528</v>
      </c>
      <c r="G7" s="18"/>
    </row>
    <row r="8" spans="1:7" x14ac:dyDescent="0.25">
      <c r="A8" s="20">
        <v>7</v>
      </c>
      <c r="B8" s="2"/>
      <c r="C8" s="15" t="s">
        <v>11</v>
      </c>
      <c r="D8" s="16">
        <v>18455</v>
      </c>
      <c r="E8" s="17">
        <f t="shared" si="0"/>
        <v>2</v>
      </c>
      <c r="F8" s="18">
        <f t="shared" si="1"/>
        <v>36910</v>
      </c>
      <c r="G8" s="18"/>
    </row>
    <row r="9" spans="1:7" x14ac:dyDescent="0.25">
      <c r="A9" s="20">
        <v>8</v>
      </c>
      <c r="B9" s="2"/>
      <c r="C9" s="15" t="s">
        <v>12</v>
      </c>
      <c r="D9" s="16">
        <v>4406</v>
      </c>
      <c r="E9" s="17">
        <f t="shared" si="0"/>
        <v>2</v>
      </c>
      <c r="F9" s="18">
        <f t="shared" si="1"/>
        <v>8812</v>
      </c>
      <c r="G9" s="18"/>
    </row>
    <row r="10" spans="1:7" x14ac:dyDescent="0.25">
      <c r="A10" s="20">
        <v>9</v>
      </c>
      <c r="B10" s="2"/>
      <c r="C10" s="15" t="s">
        <v>13</v>
      </c>
      <c r="D10" s="16">
        <v>6696</v>
      </c>
      <c r="E10" s="17">
        <f t="shared" si="0"/>
        <v>2</v>
      </c>
      <c r="F10" s="18">
        <f t="shared" si="1"/>
        <v>13392</v>
      </c>
      <c r="G10" s="18"/>
    </row>
    <row r="11" spans="1:7" x14ac:dyDescent="0.25">
      <c r="A11" s="20">
        <v>10</v>
      </c>
      <c r="B11" s="2"/>
      <c r="C11" s="15" t="s">
        <v>14</v>
      </c>
      <c r="D11" s="16">
        <v>27168</v>
      </c>
      <c r="E11" s="17">
        <f t="shared" si="0"/>
        <v>2</v>
      </c>
      <c r="F11" s="18">
        <f t="shared" si="1"/>
        <v>54336</v>
      </c>
      <c r="G11" s="18"/>
    </row>
    <row r="12" spans="1:7" x14ac:dyDescent="0.25">
      <c r="A12" s="20">
        <v>11</v>
      </c>
      <c r="B12" s="2"/>
      <c r="C12" s="15" t="s">
        <v>15</v>
      </c>
      <c r="D12" s="16">
        <v>10529</v>
      </c>
      <c r="E12" s="17">
        <f t="shared" si="0"/>
        <v>2</v>
      </c>
      <c r="F12" s="18">
        <f t="shared" si="1"/>
        <v>21058</v>
      </c>
      <c r="G12" s="18"/>
    </row>
    <row r="13" spans="1:7" x14ac:dyDescent="0.25">
      <c r="A13" s="20">
        <v>12</v>
      </c>
      <c r="B13" s="2"/>
      <c r="C13" s="15" t="s">
        <v>16</v>
      </c>
      <c r="D13" s="16">
        <v>10730</v>
      </c>
      <c r="E13" s="17">
        <f t="shared" si="0"/>
        <v>2</v>
      </c>
      <c r="F13" s="18">
        <f t="shared" si="1"/>
        <v>21460</v>
      </c>
      <c r="G13" s="18"/>
    </row>
    <row r="14" spans="1:7" x14ac:dyDescent="0.25">
      <c r="A14" s="20">
        <v>13</v>
      </c>
      <c r="B14" s="2"/>
      <c r="C14" s="15" t="s">
        <v>17</v>
      </c>
      <c r="D14" s="16">
        <v>21194</v>
      </c>
      <c r="E14" s="17">
        <f t="shared" si="0"/>
        <v>2</v>
      </c>
      <c r="F14" s="18">
        <f t="shared" si="1"/>
        <v>42388</v>
      </c>
      <c r="G14" s="18"/>
    </row>
    <row r="15" spans="1:7" x14ac:dyDescent="0.25">
      <c r="A15" s="20">
        <v>14</v>
      </c>
      <c r="B15" s="2"/>
      <c r="C15" s="15" t="s">
        <v>18</v>
      </c>
      <c r="D15" s="16">
        <v>6918</v>
      </c>
      <c r="E15" s="17">
        <f t="shared" si="0"/>
        <v>2</v>
      </c>
      <c r="F15" s="18">
        <f t="shared" si="1"/>
        <v>13836</v>
      </c>
      <c r="G15" s="18"/>
    </row>
    <row r="16" spans="1:7" x14ac:dyDescent="0.25">
      <c r="A16" s="20">
        <v>15</v>
      </c>
      <c r="B16" s="2"/>
      <c r="C16" s="15" t="s">
        <v>19</v>
      </c>
      <c r="D16" s="16">
        <v>56579</v>
      </c>
      <c r="E16" s="17">
        <f t="shared" si="0"/>
        <v>2</v>
      </c>
      <c r="F16" s="18">
        <f t="shared" si="1"/>
        <v>113158</v>
      </c>
      <c r="G16" s="18"/>
    </row>
    <row r="17" spans="1:7" x14ac:dyDescent="0.25">
      <c r="A17" s="20">
        <v>16</v>
      </c>
      <c r="B17" s="2"/>
      <c r="C17" s="15" t="s">
        <v>20</v>
      </c>
      <c r="D17" s="16">
        <v>9549</v>
      </c>
      <c r="E17" s="17">
        <f t="shared" si="0"/>
        <v>2</v>
      </c>
      <c r="F17" s="18">
        <f t="shared" si="1"/>
        <v>19098</v>
      </c>
      <c r="G17" s="18"/>
    </row>
    <row r="18" spans="1:7" x14ac:dyDescent="0.25">
      <c r="A18" s="20">
        <v>17</v>
      </c>
      <c r="B18" s="2"/>
      <c r="C18" s="15" t="s">
        <v>21</v>
      </c>
      <c r="D18" s="16">
        <v>17726</v>
      </c>
      <c r="E18" s="17">
        <f t="shared" si="0"/>
        <v>2</v>
      </c>
      <c r="F18" s="18">
        <f t="shared" si="1"/>
        <v>35452</v>
      </c>
      <c r="G18" s="18"/>
    </row>
    <row r="19" spans="1:7" x14ac:dyDescent="0.25">
      <c r="A19" s="20">
        <v>18</v>
      </c>
      <c r="B19" s="2" t="s">
        <v>106</v>
      </c>
      <c r="C19" s="15" t="s">
        <v>107</v>
      </c>
      <c r="D19" s="16">
        <v>17124</v>
      </c>
      <c r="E19" s="17">
        <f>G19/D19</f>
        <v>2.9</v>
      </c>
      <c r="F19" s="18"/>
      <c r="G19" s="18">
        <f>D19*2.9</f>
        <v>49659.6</v>
      </c>
    </row>
    <row r="20" spans="1:7" x14ac:dyDescent="0.25">
      <c r="A20" s="20">
        <v>19</v>
      </c>
      <c r="B20" s="2"/>
      <c r="C20" s="15" t="s">
        <v>22</v>
      </c>
      <c r="D20" s="16">
        <v>9000</v>
      </c>
      <c r="E20" s="17">
        <f t="shared" si="0"/>
        <v>2</v>
      </c>
      <c r="F20" s="18">
        <f t="shared" si="1"/>
        <v>18000</v>
      </c>
      <c r="G20" s="18"/>
    </row>
    <row r="21" spans="1:7" x14ac:dyDescent="0.25">
      <c r="A21" s="20">
        <v>20</v>
      </c>
      <c r="B21" s="2"/>
      <c r="C21" s="15" t="s">
        <v>23</v>
      </c>
      <c r="D21" s="16">
        <v>7319</v>
      </c>
      <c r="E21" s="17">
        <f t="shared" si="0"/>
        <v>2</v>
      </c>
      <c r="F21" s="18">
        <f t="shared" si="1"/>
        <v>14638</v>
      </c>
      <c r="G21" s="18"/>
    </row>
    <row r="22" spans="1:7" x14ac:dyDescent="0.25">
      <c r="A22" s="20">
        <v>21</v>
      </c>
      <c r="B22" s="2"/>
      <c r="C22" s="15" t="s">
        <v>24</v>
      </c>
      <c r="D22" s="16">
        <v>10744</v>
      </c>
      <c r="E22" s="17">
        <f t="shared" si="0"/>
        <v>2</v>
      </c>
      <c r="F22" s="18">
        <f t="shared" si="1"/>
        <v>21488</v>
      </c>
      <c r="G22" s="18"/>
    </row>
    <row r="23" spans="1:7" x14ac:dyDescent="0.25">
      <c r="A23" s="20">
        <v>22</v>
      </c>
      <c r="B23" s="2"/>
      <c r="C23" s="15" t="s">
        <v>25</v>
      </c>
      <c r="D23" s="16">
        <v>21575</v>
      </c>
      <c r="E23" s="17">
        <f t="shared" si="0"/>
        <v>2</v>
      </c>
      <c r="F23" s="18">
        <f t="shared" si="1"/>
        <v>43150</v>
      </c>
      <c r="G23" s="18"/>
    </row>
    <row r="24" spans="1:7" x14ac:dyDescent="0.25">
      <c r="A24" s="20">
        <v>23</v>
      </c>
      <c r="B24" s="2"/>
      <c r="C24" s="15" t="s">
        <v>26</v>
      </c>
      <c r="D24" s="16">
        <v>5826</v>
      </c>
      <c r="E24" s="17">
        <f t="shared" si="0"/>
        <v>2</v>
      </c>
      <c r="F24" s="18">
        <f t="shared" si="1"/>
        <v>11652</v>
      </c>
      <c r="G24" s="18"/>
    </row>
    <row r="25" spans="1:7" x14ac:dyDescent="0.25">
      <c r="A25" s="20">
        <v>24</v>
      </c>
      <c r="B25" s="2" t="s">
        <v>104</v>
      </c>
      <c r="C25" s="23" t="s">
        <v>108</v>
      </c>
      <c r="D25" s="16">
        <v>56562</v>
      </c>
      <c r="E25" s="17">
        <f>G25/D25</f>
        <v>4</v>
      </c>
      <c r="F25" s="18"/>
      <c r="G25" s="18">
        <f>D25*4</f>
        <v>226248</v>
      </c>
    </row>
    <row r="26" spans="1:7" x14ac:dyDescent="0.25">
      <c r="A26" s="20">
        <v>25</v>
      </c>
      <c r="B26" s="2"/>
      <c r="C26" s="15" t="s">
        <v>27</v>
      </c>
      <c r="D26" s="16">
        <v>24129</v>
      </c>
      <c r="E26" s="17">
        <f t="shared" si="0"/>
        <v>2</v>
      </c>
      <c r="F26" s="18">
        <f t="shared" si="1"/>
        <v>48258</v>
      </c>
      <c r="G26" s="18"/>
    </row>
    <row r="27" spans="1:7" x14ac:dyDescent="0.25">
      <c r="A27" s="20">
        <v>26</v>
      </c>
      <c r="B27" s="2" t="s">
        <v>106</v>
      </c>
      <c r="C27" s="23" t="s">
        <v>109</v>
      </c>
      <c r="D27" s="16">
        <v>51763</v>
      </c>
      <c r="E27" s="17">
        <f>G27/D27</f>
        <v>2.8999999999999995</v>
      </c>
      <c r="F27" s="18"/>
      <c r="G27" s="18">
        <f>D27*2.9</f>
        <v>150112.69999999998</v>
      </c>
    </row>
    <row r="28" spans="1:7" x14ac:dyDescent="0.25">
      <c r="A28" s="20">
        <v>27</v>
      </c>
      <c r="B28" s="2"/>
      <c r="C28" s="15" t="s">
        <v>28</v>
      </c>
      <c r="D28" s="16">
        <v>11054</v>
      </c>
      <c r="E28" s="17">
        <f t="shared" si="0"/>
        <v>2</v>
      </c>
      <c r="F28" s="18">
        <f t="shared" si="1"/>
        <v>22108</v>
      </c>
      <c r="G28" s="18"/>
    </row>
    <row r="29" spans="1:7" x14ac:dyDescent="0.25">
      <c r="A29" s="20">
        <v>28</v>
      </c>
      <c r="B29" s="2"/>
      <c r="C29" s="15" t="s">
        <v>29</v>
      </c>
      <c r="D29" s="16">
        <v>18153</v>
      </c>
      <c r="E29" s="17">
        <f t="shared" si="0"/>
        <v>2</v>
      </c>
      <c r="F29" s="18">
        <f t="shared" si="1"/>
        <v>36306</v>
      </c>
      <c r="G29" s="18"/>
    </row>
    <row r="30" spans="1:7" x14ac:dyDescent="0.25">
      <c r="A30" s="20">
        <v>29</v>
      </c>
      <c r="B30" s="2"/>
      <c r="C30" s="15" t="s">
        <v>30</v>
      </c>
      <c r="D30" s="16">
        <v>22152</v>
      </c>
      <c r="E30" s="17">
        <f t="shared" si="0"/>
        <v>2</v>
      </c>
      <c r="F30" s="18">
        <f t="shared" si="1"/>
        <v>44304</v>
      </c>
      <c r="G30" s="18"/>
    </row>
    <row r="31" spans="1:7" x14ac:dyDescent="0.25">
      <c r="A31" s="20">
        <v>30</v>
      </c>
      <c r="B31" s="2"/>
      <c r="C31" s="15" t="s">
        <v>31</v>
      </c>
      <c r="D31" s="16">
        <v>4729</v>
      </c>
      <c r="E31" s="17">
        <f t="shared" si="0"/>
        <v>2</v>
      </c>
      <c r="F31" s="18">
        <f t="shared" si="1"/>
        <v>9458</v>
      </c>
      <c r="G31" s="18"/>
    </row>
    <row r="32" spans="1:7" x14ac:dyDescent="0.25">
      <c r="A32" s="20">
        <v>31</v>
      </c>
      <c r="B32" s="2"/>
      <c r="C32" s="15" t="s">
        <v>32</v>
      </c>
      <c r="D32" s="16">
        <v>12773</v>
      </c>
      <c r="E32" s="17">
        <f t="shared" si="0"/>
        <v>2</v>
      </c>
      <c r="F32" s="18">
        <f t="shared" si="1"/>
        <v>25546</v>
      </c>
      <c r="G32" s="18"/>
    </row>
    <row r="33" spans="1:7" x14ac:dyDescent="0.25">
      <c r="A33" s="20">
        <v>32</v>
      </c>
      <c r="B33" s="2"/>
      <c r="C33" s="15" t="s">
        <v>33</v>
      </c>
      <c r="D33" s="16">
        <v>40588</v>
      </c>
      <c r="E33" s="17">
        <f t="shared" si="0"/>
        <v>2</v>
      </c>
      <c r="F33" s="18">
        <f t="shared" si="1"/>
        <v>81176</v>
      </c>
      <c r="G33" s="18"/>
    </row>
    <row r="34" spans="1:7" x14ac:dyDescent="0.25">
      <c r="A34" s="20">
        <v>33</v>
      </c>
      <c r="B34" s="2"/>
      <c r="C34" s="15" t="s">
        <v>34</v>
      </c>
      <c r="D34" s="16">
        <v>15606</v>
      </c>
      <c r="E34" s="17">
        <f t="shared" si="0"/>
        <v>2</v>
      </c>
      <c r="F34" s="18">
        <f t="shared" si="1"/>
        <v>31212</v>
      </c>
      <c r="G34" s="18"/>
    </row>
    <row r="35" spans="1:7" x14ac:dyDescent="0.25">
      <c r="A35" s="20">
        <v>34</v>
      </c>
      <c r="B35" s="2"/>
      <c r="C35" s="15" t="s">
        <v>35</v>
      </c>
      <c r="D35" s="16">
        <v>25649</v>
      </c>
      <c r="E35" s="17">
        <f t="shared" si="0"/>
        <v>2</v>
      </c>
      <c r="F35" s="18">
        <f t="shared" si="1"/>
        <v>51298</v>
      </c>
      <c r="G35" s="18"/>
    </row>
    <row r="36" spans="1:7" x14ac:dyDescent="0.25">
      <c r="A36" s="20">
        <v>35</v>
      </c>
      <c r="B36" s="2"/>
      <c r="C36" s="15" t="s">
        <v>36</v>
      </c>
      <c r="D36" s="16">
        <v>24408</v>
      </c>
      <c r="E36" s="17">
        <f t="shared" si="0"/>
        <v>2</v>
      </c>
      <c r="F36" s="18">
        <f t="shared" si="1"/>
        <v>48816</v>
      </c>
      <c r="G36" s="18"/>
    </row>
    <row r="37" spans="1:7" x14ac:dyDescent="0.25">
      <c r="A37" s="20">
        <v>36</v>
      </c>
      <c r="B37" s="2"/>
      <c r="C37" s="15" t="s">
        <v>37</v>
      </c>
      <c r="D37" s="16">
        <v>18378</v>
      </c>
      <c r="E37" s="17">
        <f t="shared" si="0"/>
        <v>2</v>
      </c>
      <c r="F37" s="18">
        <f t="shared" si="1"/>
        <v>36756</v>
      </c>
      <c r="G37" s="18"/>
    </row>
    <row r="38" spans="1:7" x14ac:dyDescent="0.25">
      <c r="A38" s="20">
        <v>37</v>
      </c>
      <c r="B38" s="2"/>
      <c r="C38" s="15" t="s">
        <v>38</v>
      </c>
      <c r="D38" s="16">
        <v>5288</v>
      </c>
      <c r="E38" s="17">
        <f t="shared" si="0"/>
        <v>2</v>
      </c>
      <c r="F38" s="18">
        <f t="shared" si="1"/>
        <v>10576</v>
      </c>
      <c r="G38" s="18"/>
    </row>
    <row r="39" spans="1:7" x14ac:dyDescent="0.25">
      <c r="A39" s="20">
        <v>38</v>
      </c>
      <c r="B39" s="2"/>
      <c r="C39" s="15" t="s">
        <v>39</v>
      </c>
      <c r="D39" s="16">
        <v>7036</v>
      </c>
      <c r="E39" s="17">
        <f t="shared" si="0"/>
        <v>2</v>
      </c>
      <c r="F39" s="18">
        <f t="shared" si="1"/>
        <v>14072</v>
      </c>
      <c r="G39" s="18"/>
    </row>
    <row r="40" spans="1:7" x14ac:dyDescent="0.25">
      <c r="A40" s="20">
        <v>39</v>
      </c>
      <c r="B40" s="2"/>
      <c r="C40" s="15" t="s">
        <v>40</v>
      </c>
      <c r="D40" s="16">
        <v>8317</v>
      </c>
      <c r="E40" s="17">
        <f t="shared" si="0"/>
        <v>2</v>
      </c>
      <c r="F40" s="18">
        <f t="shared" si="1"/>
        <v>16634</v>
      </c>
      <c r="G40" s="18"/>
    </row>
    <row r="41" spans="1:7" x14ac:dyDescent="0.25">
      <c r="A41" s="20">
        <v>40</v>
      </c>
      <c r="B41" s="2"/>
      <c r="C41" s="15" t="s">
        <v>41</v>
      </c>
      <c r="D41" s="16">
        <v>5597</v>
      </c>
      <c r="E41" s="17">
        <f t="shared" si="0"/>
        <v>2</v>
      </c>
      <c r="F41" s="18">
        <f t="shared" si="1"/>
        <v>11194</v>
      </c>
      <c r="G41" s="18"/>
    </row>
    <row r="42" spans="1:7" x14ac:dyDescent="0.25">
      <c r="A42" s="20">
        <v>41</v>
      </c>
      <c r="B42" s="2"/>
      <c r="C42" s="15" t="s">
        <v>42</v>
      </c>
      <c r="D42" s="16">
        <v>11624</v>
      </c>
      <c r="E42" s="17">
        <f t="shared" si="0"/>
        <v>2</v>
      </c>
      <c r="F42" s="18">
        <f t="shared" si="1"/>
        <v>23248</v>
      </c>
      <c r="G42" s="18"/>
    </row>
    <row r="43" spans="1:7" x14ac:dyDescent="0.25">
      <c r="A43" s="20">
        <v>42</v>
      </c>
      <c r="B43" s="2"/>
      <c r="C43" s="15" t="s">
        <v>43</v>
      </c>
      <c r="D43" s="16">
        <v>23903</v>
      </c>
      <c r="E43" s="17">
        <f t="shared" si="0"/>
        <v>2</v>
      </c>
      <c r="F43" s="18">
        <f t="shared" si="1"/>
        <v>47806</v>
      </c>
      <c r="G43" s="18"/>
    </row>
    <row r="44" spans="1:7" x14ac:dyDescent="0.25">
      <c r="A44" s="20">
        <v>43</v>
      </c>
      <c r="B44" s="2"/>
      <c r="C44" s="15" t="s">
        <v>44</v>
      </c>
      <c r="D44" s="16">
        <v>4175</v>
      </c>
      <c r="E44" s="17">
        <f t="shared" si="0"/>
        <v>2</v>
      </c>
      <c r="F44" s="18">
        <f t="shared" si="1"/>
        <v>8350</v>
      </c>
      <c r="G44" s="18"/>
    </row>
    <row r="45" spans="1:7" x14ac:dyDescent="0.25">
      <c r="A45" s="20">
        <v>44</v>
      </c>
      <c r="B45" s="2"/>
      <c r="C45" s="15" t="s">
        <v>45</v>
      </c>
      <c r="D45" s="16">
        <v>24731</v>
      </c>
      <c r="E45" s="17">
        <f t="shared" si="0"/>
        <v>2</v>
      </c>
      <c r="F45" s="18">
        <f t="shared" si="1"/>
        <v>49462</v>
      </c>
      <c r="G45" s="18"/>
    </row>
    <row r="46" spans="1:7" x14ac:dyDescent="0.25">
      <c r="A46" s="20">
        <v>45</v>
      </c>
      <c r="B46" s="2"/>
      <c r="C46" s="15" t="s">
        <v>46</v>
      </c>
      <c r="D46" s="16">
        <v>17934</v>
      </c>
      <c r="E46" s="17">
        <f t="shared" si="0"/>
        <v>2</v>
      </c>
      <c r="F46" s="18">
        <f t="shared" si="1"/>
        <v>35868</v>
      </c>
      <c r="G46" s="18"/>
    </row>
    <row r="47" spans="1:7" x14ac:dyDescent="0.25">
      <c r="A47" s="20">
        <v>46</v>
      </c>
      <c r="B47" s="2"/>
      <c r="C47" s="15" t="s">
        <v>47</v>
      </c>
      <c r="D47" s="16">
        <v>28495</v>
      </c>
      <c r="E47" s="17">
        <f t="shared" si="0"/>
        <v>2</v>
      </c>
      <c r="F47" s="18">
        <f t="shared" si="1"/>
        <v>56990</v>
      </c>
      <c r="G47" s="18"/>
    </row>
    <row r="48" spans="1:7" x14ac:dyDescent="0.25">
      <c r="A48" s="20">
        <v>47</v>
      </c>
      <c r="B48" s="2" t="s">
        <v>104</v>
      </c>
      <c r="C48" s="21" t="s">
        <v>110</v>
      </c>
      <c r="D48" s="16">
        <v>1012382</v>
      </c>
      <c r="E48" s="17">
        <f>G48/D48</f>
        <v>4.0008429624390791</v>
      </c>
      <c r="F48" s="18"/>
      <c r="G48" s="18">
        <f>D48*4+853.4</f>
        <v>4050381.4</v>
      </c>
    </row>
    <row r="49" spans="1:7" x14ac:dyDescent="0.25">
      <c r="A49" s="20">
        <v>48</v>
      </c>
      <c r="B49" s="2"/>
      <c r="C49" s="15" t="s">
        <v>48</v>
      </c>
      <c r="D49" s="16">
        <v>19891</v>
      </c>
      <c r="E49" s="17">
        <f t="shared" si="0"/>
        <v>2</v>
      </c>
      <c r="F49" s="18">
        <f t="shared" si="1"/>
        <v>39782</v>
      </c>
      <c r="G49" s="18"/>
    </row>
    <row r="50" spans="1:7" x14ac:dyDescent="0.25">
      <c r="A50" s="20">
        <v>49</v>
      </c>
      <c r="B50" s="2" t="s">
        <v>111</v>
      </c>
      <c r="C50" s="15" t="s">
        <v>112</v>
      </c>
      <c r="D50" s="16">
        <v>32369</v>
      </c>
      <c r="E50" s="17">
        <f>G50/D50</f>
        <v>2.82</v>
      </c>
      <c r="F50" s="18"/>
      <c r="G50" s="18">
        <f>D50*2.82</f>
        <v>91280.58</v>
      </c>
    </row>
    <row r="51" spans="1:7" x14ac:dyDescent="0.25">
      <c r="A51" s="20">
        <v>50</v>
      </c>
      <c r="B51" s="2"/>
      <c r="C51" s="15" t="s">
        <v>49</v>
      </c>
      <c r="D51" s="16">
        <v>9326</v>
      </c>
      <c r="E51" s="17">
        <f t="shared" si="0"/>
        <v>2</v>
      </c>
      <c r="F51" s="18">
        <f>D51*2</f>
        <v>18652</v>
      </c>
      <c r="G51" s="18"/>
    </row>
    <row r="52" spans="1:7" x14ac:dyDescent="0.25">
      <c r="A52" s="20">
        <v>51</v>
      </c>
      <c r="B52" s="2" t="s">
        <v>111</v>
      </c>
      <c r="C52" s="15" t="s">
        <v>113</v>
      </c>
      <c r="D52" s="16">
        <v>51364</v>
      </c>
      <c r="E52" s="17">
        <f>G52/D52</f>
        <v>2.82</v>
      </c>
      <c r="F52" s="18"/>
      <c r="G52" s="18">
        <f>D52*2.82</f>
        <v>144846.47999999998</v>
      </c>
    </row>
    <row r="53" spans="1:7" x14ac:dyDescent="0.25">
      <c r="A53" s="20">
        <v>52</v>
      </c>
      <c r="B53" s="2"/>
      <c r="C53" s="15" t="s">
        <v>50</v>
      </c>
      <c r="D53" s="16">
        <v>13337</v>
      </c>
      <c r="E53" s="17">
        <f t="shared" si="0"/>
        <v>2</v>
      </c>
      <c r="F53" s="18">
        <f t="shared" si="1"/>
        <v>26674</v>
      </c>
      <c r="G53" s="18"/>
    </row>
    <row r="54" spans="1:7" x14ac:dyDescent="0.25">
      <c r="A54" s="20">
        <v>53</v>
      </c>
      <c r="B54" s="2"/>
      <c r="C54" s="15" t="s">
        <v>51</v>
      </c>
      <c r="D54" s="16">
        <v>3534</v>
      </c>
      <c r="E54" s="17">
        <f t="shared" si="0"/>
        <v>2</v>
      </c>
      <c r="F54" s="18">
        <f t="shared" si="1"/>
        <v>7068</v>
      </c>
      <c r="G54" s="18"/>
    </row>
    <row r="55" spans="1:7" x14ac:dyDescent="0.25">
      <c r="A55" s="20">
        <v>54</v>
      </c>
      <c r="B55" s="2"/>
      <c r="C55" s="15" t="s">
        <v>52</v>
      </c>
      <c r="D55" s="16">
        <v>25226</v>
      </c>
      <c r="E55" s="17">
        <f t="shared" si="0"/>
        <v>2</v>
      </c>
      <c r="F55" s="18">
        <f t="shared" si="1"/>
        <v>50452</v>
      </c>
      <c r="G55" s="18"/>
    </row>
    <row r="56" spans="1:7" x14ac:dyDescent="0.25">
      <c r="A56" s="20">
        <v>55</v>
      </c>
      <c r="B56" s="2"/>
      <c r="C56" s="15" t="s">
        <v>53</v>
      </c>
      <c r="D56" s="16">
        <v>24649</v>
      </c>
      <c r="E56" s="17">
        <f t="shared" si="0"/>
        <v>2</v>
      </c>
      <c r="F56" s="18">
        <f t="shared" si="1"/>
        <v>49298</v>
      </c>
      <c r="G56" s="18"/>
    </row>
    <row r="57" spans="1:7" x14ac:dyDescent="0.25">
      <c r="A57" s="20">
        <v>56</v>
      </c>
      <c r="B57" s="2"/>
      <c r="C57" s="15" t="s">
        <v>54</v>
      </c>
      <c r="D57" s="16">
        <v>17676</v>
      </c>
      <c r="E57" s="17">
        <f t="shared" si="0"/>
        <v>2</v>
      </c>
      <c r="F57" s="18">
        <f t="shared" si="1"/>
        <v>35352</v>
      </c>
      <c r="G57" s="18"/>
    </row>
    <row r="58" spans="1:7" x14ac:dyDescent="0.25">
      <c r="A58" s="20">
        <v>57</v>
      </c>
      <c r="B58" s="2"/>
      <c r="C58" s="15" t="s">
        <v>55</v>
      </c>
      <c r="D58" s="16">
        <v>5337</v>
      </c>
      <c r="E58" s="17">
        <f t="shared" si="0"/>
        <v>2</v>
      </c>
      <c r="F58" s="18">
        <f t="shared" si="1"/>
        <v>10674</v>
      </c>
      <c r="G58" s="18"/>
    </row>
    <row r="59" spans="1:7" x14ac:dyDescent="0.25">
      <c r="A59" s="20">
        <v>58</v>
      </c>
      <c r="B59" s="2"/>
      <c r="C59" s="15" t="s">
        <v>56</v>
      </c>
      <c r="D59" s="16">
        <v>7153</v>
      </c>
      <c r="E59" s="17">
        <f t="shared" si="0"/>
        <v>2</v>
      </c>
      <c r="F59" s="18">
        <f t="shared" si="1"/>
        <v>14306</v>
      </c>
      <c r="G59" s="18"/>
    </row>
    <row r="60" spans="1:7" x14ac:dyDescent="0.25">
      <c r="A60" s="20">
        <v>59</v>
      </c>
      <c r="B60" s="2"/>
      <c r="C60" s="15" t="s">
        <v>57</v>
      </c>
      <c r="D60" s="16">
        <v>28137</v>
      </c>
      <c r="E60" s="17">
        <f t="shared" si="0"/>
        <v>2</v>
      </c>
      <c r="F60" s="18">
        <f t="shared" si="1"/>
        <v>56274</v>
      </c>
      <c r="G60" s="18"/>
    </row>
    <row r="61" spans="1:7" x14ac:dyDescent="0.25">
      <c r="A61" s="20">
        <v>60</v>
      </c>
      <c r="B61" s="2"/>
      <c r="C61" s="15" t="s">
        <v>58</v>
      </c>
      <c r="D61" s="16">
        <v>12615</v>
      </c>
      <c r="E61" s="17">
        <f t="shared" si="0"/>
        <v>2</v>
      </c>
      <c r="F61" s="18">
        <f t="shared" si="1"/>
        <v>25230</v>
      </c>
      <c r="G61" s="18"/>
    </row>
    <row r="62" spans="1:7" x14ac:dyDescent="0.25">
      <c r="A62" s="20">
        <v>61</v>
      </c>
      <c r="B62" s="2"/>
      <c r="C62" s="15" t="s">
        <v>59</v>
      </c>
      <c r="D62" s="16">
        <v>21437</v>
      </c>
      <c r="E62" s="17">
        <f t="shared" si="0"/>
        <v>2</v>
      </c>
      <c r="F62" s="18">
        <f t="shared" si="1"/>
        <v>42874</v>
      </c>
      <c r="G62" s="18"/>
    </row>
    <row r="63" spans="1:7" x14ac:dyDescent="0.25">
      <c r="A63" s="20">
        <v>62</v>
      </c>
      <c r="B63" s="2"/>
      <c r="C63" s="15" t="s">
        <v>60</v>
      </c>
      <c r="D63" s="16">
        <v>9303</v>
      </c>
      <c r="E63" s="17">
        <f t="shared" si="0"/>
        <v>2</v>
      </c>
      <c r="F63" s="18">
        <f t="shared" si="1"/>
        <v>18606</v>
      </c>
      <c r="G63" s="18"/>
    </row>
    <row r="64" spans="1:7" x14ac:dyDescent="0.25">
      <c r="A64" s="20">
        <v>63</v>
      </c>
      <c r="B64" s="2"/>
      <c r="C64" s="15" t="s">
        <v>61</v>
      </c>
      <c r="D64" s="16">
        <v>5117</v>
      </c>
      <c r="E64" s="17">
        <f t="shared" si="0"/>
        <v>2</v>
      </c>
      <c r="F64" s="18">
        <f t="shared" si="1"/>
        <v>10234</v>
      </c>
      <c r="G64" s="18"/>
    </row>
    <row r="65" spans="1:7" x14ac:dyDescent="0.25">
      <c r="A65" s="20">
        <v>64</v>
      </c>
      <c r="B65" s="2"/>
      <c r="C65" s="15" t="s">
        <v>62</v>
      </c>
      <c r="D65" s="16">
        <v>11591</v>
      </c>
      <c r="E65" s="17">
        <f t="shared" si="0"/>
        <v>2</v>
      </c>
      <c r="F65" s="18">
        <f t="shared" si="1"/>
        <v>23182</v>
      </c>
      <c r="G65" s="18"/>
    </row>
    <row r="66" spans="1:7" x14ac:dyDescent="0.25">
      <c r="A66" s="20">
        <v>65</v>
      </c>
      <c r="B66" s="2"/>
      <c r="C66" s="15" t="s">
        <v>63</v>
      </c>
      <c r="D66" s="16">
        <v>11456</v>
      </c>
      <c r="E66" s="17">
        <f t="shared" si="0"/>
        <v>2</v>
      </c>
      <c r="F66" s="18">
        <f t="shared" si="1"/>
        <v>22912</v>
      </c>
      <c r="G66" s="18"/>
    </row>
    <row r="67" spans="1:7" x14ac:dyDescent="0.25">
      <c r="A67" s="20">
        <v>66</v>
      </c>
      <c r="B67" s="2"/>
      <c r="C67" s="15" t="s">
        <v>64</v>
      </c>
      <c r="D67" s="16">
        <v>4985</v>
      </c>
      <c r="E67" s="17">
        <f t="shared" ref="E67:E101" si="2">F67/D67</f>
        <v>2</v>
      </c>
      <c r="F67" s="18">
        <f t="shared" ref="F67:F101" si="3">D67*2</f>
        <v>9970</v>
      </c>
      <c r="G67" s="18"/>
    </row>
    <row r="68" spans="1:7" x14ac:dyDescent="0.25">
      <c r="A68" s="20">
        <v>67</v>
      </c>
      <c r="B68" s="2" t="s">
        <v>106</v>
      </c>
      <c r="C68" s="23" t="s">
        <v>114</v>
      </c>
      <c r="D68" s="16">
        <v>73096</v>
      </c>
      <c r="E68" s="17">
        <f>G68/D68</f>
        <v>2.9</v>
      </c>
      <c r="F68" s="18"/>
      <c r="G68" s="18">
        <f>D68*2.9</f>
        <v>211978.4</v>
      </c>
    </row>
    <row r="69" spans="1:7" x14ac:dyDescent="0.25">
      <c r="A69" s="20">
        <v>68</v>
      </c>
      <c r="B69" s="2"/>
      <c r="C69" s="15" t="s">
        <v>65</v>
      </c>
      <c r="D69" s="16">
        <v>24446</v>
      </c>
      <c r="E69" s="17">
        <f t="shared" si="2"/>
        <v>2</v>
      </c>
      <c r="F69" s="18">
        <f t="shared" si="3"/>
        <v>48892</v>
      </c>
      <c r="G69" s="18"/>
    </row>
    <row r="70" spans="1:7" x14ac:dyDescent="0.25">
      <c r="A70" s="20">
        <v>69</v>
      </c>
      <c r="B70" s="2"/>
      <c r="C70" s="15" t="s">
        <v>66</v>
      </c>
      <c r="D70" s="16">
        <v>10527</v>
      </c>
      <c r="E70" s="17">
        <f t="shared" si="2"/>
        <v>2</v>
      </c>
      <c r="F70" s="18">
        <f t="shared" si="3"/>
        <v>21054</v>
      </c>
      <c r="G70" s="18"/>
    </row>
    <row r="71" spans="1:7" x14ac:dyDescent="0.25">
      <c r="A71" s="20">
        <v>70</v>
      </c>
      <c r="B71" s="2"/>
      <c r="C71" s="15" t="s">
        <v>67</v>
      </c>
      <c r="D71" s="16">
        <v>13016</v>
      </c>
      <c r="E71" s="17">
        <f t="shared" si="2"/>
        <v>2</v>
      </c>
      <c r="F71" s="18">
        <f t="shared" si="3"/>
        <v>26032</v>
      </c>
      <c r="G71" s="18"/>
    </row>
    <row r="72" spans="1:7" x14ac:dyDescent="0.25">
      <c r="A72" s="20">
        <v>71</v>
      </c>
      <c r="B72" s="2"/>
      <c r="C72" s="15" t="s">
        <v>68</v>
      </c>
      <c r="D72" s="16">
        <v>15232</v>
      </c>
      <c r="E72" s="17">
        <f t="shared" si="2"/>
        <v>2</v>
      </c>
      <c r="F72" s="18">
        <f t="shared" si="3"/>
        <v>30464</v>
      </c>
      <c r="G72" s="18"/>
    </row>
    <row r="73" spans="1:7" x14ac:dyDescent="0.25">
      <c r="A73" s="20">
        <v>72</v>
      </c>
      <c r="B73" s="2"/>
      <c r="C73" s="15" t="s">
        <v>69</v>
      </c>
      <c r="D73" s="16">
        <v>7568</v>
      </c>
      <c r="E73" s="17">
        <f t="shared" si="2"/>
        <v>2</v>
      </c>
      <c r="F73" s="18">
        <f t="shared" si="3"/>
        <v>15136</v>
      </c>
      <c r="G73" s="18"/>
    </row>
    <row r="74" spans="1:7" x14ac:dyDescent="0.25">
      <c r="A74" s="20">
        <v>73</v>
      </c>
      <c r="B74" s="2" t="s">
        <v>106</v>
      </c>
      <c r="C74" s="23" t="s">
        <v>115</v>
      </c>
      <c r="D74" s="16">
        <v>63516</v>
      </c>
      <c r="E74" s="17">
        <f>G74/D74</f>
        <v>2.9</v>
      </c>
      <c r="F74" s="18"/>
      <c r="G74" s="18">
        <f>D74*2.9</f>
        <v>184196.4</v>
      </c>
    </row>
    <row r="75" spans="1:7" x14ac:dyDescent="0.25">
      <c r="A75" s="20">
        <v>74</v>
      </c>
      <c r="B75" s="2"/>
      <c r="C75" s="15" t="s">
        <v>70</v>
      </c>
      <c r="D75" s="16">
        <v>17805</v>
      </c>
      <c r="E75" s="17">
        <f t="shared" si="2"/>
        <v>2</v>
      </c>
      <c r="F75" s="18">
        <f t="shared" si="3"/>
        <v>35610</v>
      </c>
      <c r="G75" s="18"/>
    </row>
    <row r="76" spans="1:7" x14ac:dyDescent="0.25">
      <c r="A76" s="20">
        <v>75</v>
      </c>
      <c r="B76" s="2"/>
      <c r="C76" s="15" t="s">
        <v>71</v>
      </c>
      <c r="D76" s="16">
        <v>35008</v>
      </c>
      <c r="E76" s="17">
        <f t="shared" si="2"/>
        <v>2</v>
      </c>
      <c r="F76" s="18">
        <f t="shared" si="3"/>
        <v>70016</v>
      </c>
      <c r="G76" s="18"/>
    </row>
    <row r="77" spans="1:7" x14ac:dyDescent="0.25">
      <c r="A77" s="20">
        <v>76</v>
      </c>
      <c r="B77" s="2"/>
      <c r="C77" s="15" t="s">
        <v>72</v>
      </c>
      <c r="D77" s="16">
        <v>2911</v>
      </c>
      <c r="E77" s="17">
        <f t="shared" si="2"/>
        <v>2</v>
      </c>
      <c r="F77" s="18">
        <f t="shared" si="3"/>
        <v>5822</v>
      </c>
      <c r="G77" s="18"/>
    </row>
    <row r="78" spans="1:7" x14ac:dyDescent="0.25">
      <c r="A78" s="20">
        <v>77</v>
      </c>
      <c r="B78" s="2"/>
      <c r="C78" s="15" t="s">
        <v>73</v>
      </c>
      <c r="D78" s="16">
        <v>24891</v>
      </c>
      <c r="E78" s="17">
        <f t="shared" si="2"/>
        <v>2</v>
      </c>
      <c r="F78" s="18">
        <f t="shared" si="3"/>
        <v>49782</v>
      </c>
      <c r="G78" s="18"/>
    </row>
    <row r="79" spans="1:7" x14ac:dyDescent="0.25">
      <c r="A79" s="20">
        <v>78</v>
      </c>
      <c r="B79" s="2"/>
      <c r="C79" s="15" t="s">
        <v>74</v>
      </c>
      <c r="D79" s="16">
        <v>14354</v>
      </c>
      <c r="E79" s="17">
        <f t="shared" si="2"/>
        <v>2</v>
      </c>
      <c r="F79" s="18">
        <f t="shared" si="3"/>
        <v>28708</v>
      </c>
      <c r="G79" s="18"/>
    </row>
    <row r="80" spans="1:7" x14ac:dyDescent="0.25">
      <c r="A80" s="20">
        <v>79</v>
      </c>
      <c r="B80" s="2" t="s">
        <v>106</v>
      </c>
      <c r="C80" s="21" t="s">
        <v>116</v>
      </c>
      <c r="D80" s="16">
        <v>27079</v>
      </c>
      <c r="E80" s="17">
        <f>G80/D80</f>
        <v>2.8999999999999995</v>
      </c>
      <c r="F80" s="18"/>
      <c r="G80" s="18">
        <f>D80*2.9</f>
        <v>78529.099999999991</v>
      </c>
    </row>
    <row r="81" spans="1:7" x14ac:dyDescent="0.25">
      <c r="A81" s="20">
        <v>80</v>
      </c>
      <c r="B81" s="2"/>
      <c r="C81" s="15" t="s">
        <v>75</v>
      </c>
      <c r="D81" s="16">
        <v>7873</v>
      </c>
      <c r="E81" s="17">
        <f t="shared" si="2"/>
        <v>2</v>
      </c>
      <c r="F81" s="18">
        <f t="shared" si="3"/>
        <v>15746</v>
      </c>
      <c r="G81" s="18"/>
    </row>
    <row r="82" spans="1:7" x14ac:dyDescent="0.25">
      <c r="A82" s="20">
        <v>81</v>
      </c>
      <c r="B82" s="2"/>
      <c r="C82" s="15" t="s">
        <v>76</v>
      </c>
      <c r="D82" s="16">
        <v>20018</v>
      </c>
      <c r="E82" s="17">
        <f t="shared" si="2"/>
        <v>2</v>
      </c>
      <c r="F82" s="18">
        <f t="shared" si="3"/>
        <v>40036</v>
      </c>
      <c r="G82" s="18"/>
    </row>
    <row r="83" spans="1:7" x14ac:dyDescent="0.25">
      <c r="A83" s="20">
        <v>82</v>
      </c>
      <c r="B83" s="2"/>
      <c r="C83" s="15" t="s">
        <v>77</v>
      </c>
      <c r="D83" s="16">
        <v>11342</v>
      </c>
      <c r="E83" s="17">
        <f t="shared" si="2"/>
        <v>2</v>
      </c>
      <c r="F83" s="18">
        <f t="shared" si="3"/>
        <v>22684</v>
      </c>
      <c r="G83" s="18"/>
    </row>
    <row r="84" spans="1:7" x14ac:dyDescent="0.25">
      <c r="A84" s="20">
        <v>83</v>
      </c>
      <c r="B84" s="2"/>
      <c r="C84" s="15" t="s">
        <v>78</v>
      </c>
      <c r="D84" s="16">
        <v>74838</v>
      </c>
      <c r="E84" s="17">
        <f t="shared" si="2"/>
        <v>2</v>
      </c>
      <c r="F84" s="18">
        <f t="shared" si="3"/>
        <v>149676</v>
      </c>
      <c r="G84" s="18"/>
    </row>
    <row r="85" spans="1:7" x14ac:dyDescent="0.25">
      <c r="A85" s="20">
        <v>84</v>
      </c>
      <c r="B85" s="2"/>
      <c r="C85" s="15" t="s">
        <v>79</v>
      </c>
      <c r="D85" s="16">
        <v>6680</v>
      </c>
      <c r="E85" s="17">
        <f t="shared" si="2"/>
        <v>2</v>
      </c>
      <c r="F85" s="18">
        <f t="shared" si="3"/>
        <v>13360</v>
      </c>
      <c r="G85" s="18"/>
    </row>
    <row r="86" spans="1:7" x14ac:dyDescent="0.25">
      <c r="A86" s="20">
        <v>85</v>
      </c>
      <c r="B86" s="2"/>
      <c r="C86" s="15" t="s">
        <v>80</v>
      </c>
      <c r="D86" s="16">
        <v>7272</v>
      </c>
      <c r="E86" s="17">
        <f t="shared" si="2"/>
        <v>2</v>
      </c>
      <c r="F86" s="18">
        <f t="shared" si="3"/>
        <v>14544</v>
      </c>
      <c r="G86" s="18"/>
    </row>
    <row r="87" spans="1:7" x14ac:dyDescent="0.25">
      <c r="A87" s="20">
        <v>86</v>
      </c>
      <c r="B87" s="2" t="s">
        <v>106</v>
      </c>
      <c r="C87" s="23" t="s">
        <v>117</v>
      </c>
      <c r="D87" s="16">
        <v>47486</v>
      </c>
      <c r="E87" s="17">
        <f>G87/D87</f>
        <v>2.9</v>
      </c>
      <c r="F87" s="18"/>
      <c r="G87" s="18">
        <f>D87*2.9</f>
        <v>137709.4</v>
      </c>
    </row>
    <row r="88" spans="1:7" x14ac:dyDescent="0.25">
      <c r="A88" s="20">
        <v>87</v>
      </c>
      <c r="B88" s="2"/>
      <c r="C88" s="15" t="s">
        <v>81</v>
      </c>
      <c r="D88" s="16">
        <v>10755</v>
      </c>
      <c r="E88" s="17">
        <f t="shared" si="2"/>
        <v>2</v>
      </c>
      <c r="F88" s="18">
        <f t="shared" si="3"/>
        <v>21510</v>
      </c>
      <c r="G88" s="18"/>
    </row>
    <row r="89" spans="1:7" x14ac:dyDescent="0.25">
      <c r="A89" s="20">
        <v>88</v>
      </c>
      <c r="B89" s="2"/>
      <c r="C89" s="15" t="s">
        <v>82</v>
      </c>
      <c r="D89" s="16">
        <v>6953</v>
      </c>
      <c r="E89" s="17">
        <f t="shared" si="2"/>
        <v>2</v>
      </c>
      <c r="F89" s="18">
        <f t="shared" si="3"/>
        <v>13906</v>
      </c>
      <c r="G89" s="18"/>
    </row>
    <row r="90" spans="1:7" x14ac:dyDescent="0.25">
      <c r="A90" s="20">
        <v>89</v>
      </c>
      <c r="B90" s="2"/>
      <c r="C90" s="15" t="s">
        <v>83</v>
      </c>
      <c r="D90" s="16">
        <v>23855</v>
      </c>
      <c r="E90" s="17">
        <f t="shared" si="2"/>
        <v>2</v>
      </c>
      <c r="F90" s="18">
        <f t="shared" si="3"/>
        <v>47710</v>
      </c>
      <c r="G90" s="18"/>
    </row>
    <row r="91" spans="1:7" x14ac:dyDescent="0.25">
      <c r="A91" s="20">
        <v>90</v>
      </c>
      <c r="B91" s="2"/>
      <c r="C91" s="15" t="s">
        <v>84</v>
      </c>
      <c r="D91" s="16">
        <v>32111</v>
      </c>
      <c r="E91" s="17">
        <f t="shared" si="2"/>
        <v>2</v>
      </c>
      <c r="F91" s="18">
        <f t="shared" si="3"/>
        <v>64222</v>
      </c>
      <c r="G91" s="18"/>
    </row>
    <row r="92" spans="1:7" x14ac:dyDescent="0.25">
      <c r="A92" s="20">
        <v>91</v>
      </c>
      <c r="B92" s="2"/>
      <c r="C92" s="15" t="s">
        <v>85</v>
      </c>
      <c r="D92" s="16">
        <v>34415</v>
      </c>
      <c r="E92" s="17">
        <f t="shared" si="2"/>
        <v>2</v>
      </c>
      <c r="F92" s="18">
        <f t="shared" si="3"/>
        <v>68830</v>
      </c>
      <c r="G92" s="18"/>
    </row>
    <row r="93" spans="1:7" x14ac:dyDescent="0.25">
      <c r="A93" s="20">
        <v>92</v>
      </c>
      <c r="B93" s="2" t="s">
        <v>106</v>
      </c>
      <c r="C93" s="23" t="s">
        <v>118</v>
      </c>
      <c r="D93" s="16">
        <v>60775</v>
      </c>
      <c r="E93" s="17">
        <f>G93/D93</f>
        <v>2.9</v>
      </c>
      <c r="F93" s="18"/>
      <c r="G93" s="18">
        <f>D93*2.9</f>
        <v>176247.5</v>
      </c>
    </row>
    <row r="94" spans="1:7" x14ac:dyDescent="0.25">
      <c r="A94" s="20">
        <v>93</v>
      </c>
      <c r="B94" s="2"/>
      <c r="C94" s="15" t="s">
        <v>86</v>
      </c>
      <c r="D94" s="16">
        <v>7888</v>
      </c>
      <c r="E94" s="17">
        <f t="shared" si="2"/>
        <v>2</v>
      </c>
      <c r="F94" s="18">
        <f t="shared" si="3"/>
        <v>15776</v>
      </c>
      <c r="G94" s="18"/>
    </row>
    <row r="95" spans="1:7" x14ac:dyDescent="0.25">
      <c r="A95" s="20">
        <v>94</v>
      </c>
      <c r="B95" s="2"/>
      <c r="C95" s="15" t="s">
        <v>87</v>
      </c>
      <c r="D95" s="16">
        <v>34011</v>
      </c>
      <c r="E95" s="17">
        <f t="shared" si="2"/>
        <v>2</v>
      </c>
      <c r="F95" s="18">
        <f t="shared" si="3"/>
        <v>68022</v>
      </c>
      <c r="G95" s="18"/>
    </row>
    <row r="96" spans="1:7" x14ac:dyDescent="0.25">
      <c r="A96" s="20">
        <v>95</v>
      </c>
      <c r="B96" s="2"/>
      <c r="C96" s="15" t="s">
        <v>88</v>
      </c>
      <c r="D96" s="16">
        <v>13716</v>
      </c>
      <c r="E96" s="17">
        <f t="shared" si="2"/>
        <v>2</v>
      </c>
      <c r="F96" s="18">
        <f t="shared" si="3"/>
        <v>27432</v>
      </c>
      <c r="G96" s="18"/>
    </row>
    <row r="97" spans="1:7" x14ac:dyDescent="0.25">
      <c r="A97" s="20">
        <v>96</v>
      </c>
      <c r="B97" s="2"/>
      <c r="C97" s="15" t="s">
        <v>89</v>
      </c>
      <c r="D97" s="16">
        <v>13818</v>
      </c>
      <c r="E97" s="17">
        <f t="shared" si="2"/>
        <v>2</v>
      </c>
      <c r="F97" s="18">
        <f t="shared" si="3"/>
        <v>27636</v>
      </c>
      <c r="G97" s="18"/>
    </row>
    <row r="98" spans="1:7" x14ac:dyDescent="0.25">
      <c r="A98" s="20">
        <v>97</v>
      </c>
      <c r="B98" s="2"/>
      <c r="C98" s="15" t="s">
        <v>90</v>
      </c>
      <c r="D98" s="16">
        <v>6187</v>
      </c>
      <c r="E98" s="17">
        <f t="shared" si="2"/>
        <v>2</v>
      </c>
      <c r="F98" s="18">
        <f t="shared" si="3"/>
        <v>12374</v>
      </c>
      <c r="G98" s="18"/>
    </row>
    <row r="99" spans="1:7" x14ac:dyDescent="0.25">
      <c r="A99" s="20">
        <v>98</v>
      </c>
      <c r="B99" s="2"/>
      <c r="C99" s="15" t="s">
        <v>91</v>
      </c>
      <c r="D99" s="16">
        <v>19886</v>
      </c>
      <c r="E99" s="17">
        <f t="shared" si="2"/>
        <v>2</v>
      </c>
      <c r="F99" s="18">
        <f t="shared" si="3"/>
        <v>39772</v>
      </c>
      <c r="G99" s="18"/>
    </row>
    <row r="100" spans="1:7" x14ac:dyDescent="0.25">
      <c r="A100" s="20">
        <v>99</v>
      </c>
      <c r="B100" s="2"/>
      <c r="C100" s="15" t="s">
        <v>92</v>
      </c>
      <c r="D100" s="16">
        <v>43960</v>
      </c>
      <c r="E100" s="17">
        <f t="shared" si="2"/>
        <v>2</v>
      </c>
      <c r="F100" s="18">
        <f t="shared" si="3"/>
        <v>87920</v>
      </c>
      <c r="G100" s="18"/>
    </row>
    <row r="101" spans="1:7" x14ac:dyDescent="0.25">
      <c r="A101" s="20">
        <v>100</v>
      </c>
      <c r="B101" s="2"/>
      <c r="C101" s="15" t="s">
        <v>93</v>
      </c>
      <c r="D101" s="16">
        <v>27632</v>
      </c>
      <c r="E101" s="17">
        <f t="shared" si="2"/>
        <v>2</v>
      </c>
      <c r="F101" s="18">
        <f t="shared" si="3"/>
        <v>55264</v>
      </c>
      <c r="G101" s="18"/>
    </row>
    <row r="102" spans="1:7" x14ac:dyDescent="0.25">
      <c r="A102" s="20">
        <v>101</v>
      </c>
      <c r="B102" s="2" t="s">
        <v>106</v>
      </c>
      <c r="C102" s="21" t="s">
        <v>119</v>
      </c>
      <c r="D102" s="16">
        <v>65461</v>
      </c>
      <c r="E102" s="17">
        <f>G102/D102</f>
        <v>2.9</v>
      </c>
      <c r="F102" s="18"/>
      <c r="G102" s="18">
        <f>D102*2.9</f>
        <v>189836.9</v>
      </c>
    </row>
    <row r="103" spans="1:7" x14ac:dyDescent="0.25">
      <c r="A103" s="20">
        <v>102</v>
      </c>
      <c r="B103" s="2"/>
      <c r="C103" s="15" t="s">
        <v>94</v>
      </c>
      <c r="D103" s="16">
        <v>25773</v>
      </c>
      <c r="E103" s="17">
        <f>G103/D103</f>
        <v>2.82</v>
      </c>
      <c r="F103" s="18"/>
      <c r="G103" s="18">
        <f>D103*2.82</f>
        <v>72679.86</v>
      </c>
    </row>
    <row r="104" spans="1:7" s="30" customFormat="1" ht="15.75" thickBot="1" x14ac:dyDescent="0.3">
      <c r="A104" s="24" t="s">
        <v>95</v>
      </c>
      <c r="B104" s="25"/>
      <c r="C104" s="26"/>
      <c r="D104" s="27">
        <f>SUM(D2:D103)</f>
        <v>3322820</v>
      </c>
      <c r="E104" s="28" t="s">
        <v>96</v>
      </c>
      <c r="F104" s="29">
        <f>SUM(F2:F103)</f>
        <v>3015306</v>
      </c>
      <c r="G104" s="29">
        <f>SUM(G2:G103)</f>
        <v>6685374.3200000012</v>
      </c>
    </row>
    <row r="105" spans="1:7" ht="15.75" thickBot="1" x14ac:dyDescent="0.3">
      <c r="F105" s="34">
        <f>F104+G104</f>
        <v>9700680.3200000003</v>
      </c>
      <c r="G105" s="35"/>
    </row>
    <row r="106" spans="1:7" x14ac:dyDescent="0.25">
      <c r="C106" s="36"/>
      <c r="G106" s="38"/>
    </row>
    <row r="107" spans="1:7" x14ac:dyDescent="0.25">
      <c r="A107" s="39"/>
      <c r="B107" s="40"/>
      <c r="C107" s="41" t="s">
        <v>97</v>
      </c>
      <c r="D107" s="42"/>
      <c r="E107" s="43"/>
      <c r="F107" s="44"/>
      <c r="G107" s="44"/>
    </row>
    <row r="108" spans="1:7" x14ac:dyDescent="0.25">
      <c r="A108" s="4" t="s">
        <v>98</v>
      </c>
      <c r="B108" s="4"/>
      <c r="C108" s="4"/>
      <c r="D108" s="4"/>
      <c r="E108" s="4"/>
      <c r="F108" s="4"/>
      <c r="G108" s="4"/>
    </row>
    <row r="109" spans="1:7" x14ac:dyDescent="0.25">
      <c r="A109" s="4" t="s">
        <v>99</v>
      </c>
      <c r="B109" s="4"/>
      <c r="C109" s="4"/>
      <c r="D109" s="4"/>
      <c r="E109" s="4"/>
      <c r="F109" s="4"/>
      <c r="G109" s="4"/>
    </row>
    <row r="110" spans="1:7" x14ac:dyDescent="0.25">
      <c r="A110" s="4" t="s">
        <v>100</v>
      </c>
      <c r="B110" s="4"/>
      <c r="C110" s="4"/>
      <c r="D110" s="4"/>
      <c r="E110" s="4"/>
      <c r="F110" s="4"/>
      <c r="G110" s="4"/>
    </row>
    <row r="111" spans="1:7" x14ac:dyDescent="0.25">
      <c r="A111" s="4" t="s">
        <v>101</v>
      </c>
      <c r="B111" s="4"/>
      <c r="C111" s="4"/>
      <c r="D111" s="4"/>
      <c r="E111" s="4"/>
      <c r="F111" s="4"/>
      <c r="G111" s="4"/>
    </row>
    <row r="112" spans="1:7" x14ac:dyDescent="0.25">
      <c r="A112" s="4" t="s">
        <v>102</v>
      </c>
      <c r="B112" s="4"/>
      <c r="C112" s="4"/>
      <c r="D112" s="4"/>
      <c r="E112" s="4"/>
      <c r="F112" s="4"/>
      <c r="G112" s="4"/>
    </row>
    <row r="113" spans="1:7" x14ac:dyDescent="0.25">
      <c r="A113" s="5" t="s">
        <v>103</v>
      </c>
      <c r="B113" s="5"/>
      <c r="C113" s="5"/>
      <c r="D113" s="5"/>
      <c r="E113" s="5"/>
      <c r="F113" s="5"/>
      <c r="G113" s="5"/>
    </row>
    <row r="114" spans="1:7" x14ac:dyDescent="0.25">
      <c r="C114" s="6"/>
    </row>
    <row r="115" spans="1:7" x14ac:dyDescent="0.25">
      <c r="C115" s="6"/>
    </row>
  </sheetData>
  <mergeCells count="9">
    <mergeCell ref="A109:G109"/>
    <mergeCell ref="A110:G110"/>
    <mergeCell ref="A111:G111"/>
    <mergeCell ref="A112:G112"/>
    <mergeCell ref="A113:G113"/>
    <mergeCell ref="A104:C104"/>
    <mergeCell ref="F105:G105"/>
    <mergeCell ref="A108:G108"/>
    <mergeCell ref="F1:G1"/>
  </mergeCells>
  <conditionalFormatting sqref="A2:G103">
    <cfRule type="expression" dxfId="6" priority="8">
      <formula>MOD(ROW(),2)=0</formula>
    </cfRule>
  </conditionalFormatting>
  <conditionalFormatting sqref="A1">
    <cfRule type="containsText" dxfId="5" priority="7" operator="containsText" text="Nº">
      <formula>NOT(ISERROR(SEARCH("Nº",A1)))</formula>
    </cfRule>
  </conditionalFormatting>
  <conditionalFormatting sqref="B1">
    <cfRule type="containsText" dxfId="4" priority="6" operator="containsText" text="DESCRIÇÃO">
      <formula>NOT(ISERROR(SEARCH("DESCRIÇÃO",B1)))</formula>
    </cfRule>
  </conditionalFormatting>
  <conditionalFormatting sqref="C1">
    <cfRule type="containsText" dxfId="3" priority="4" operator="containsText" text="Município">
      <formula>NOT(ISERROR(SEARCH("Município",C1)))</formula>
    </cfRule>
    <cfRule type="containsText" priority="5" operator="containsText" text="mUNICÍPIO+$A$1:$B$1">
      <formula>NOT(ISERROR(SEARCH("mUNICÍPIO+$A$1:$B$1",C1)))</formula>
    </cfRule>
  </conditionalFormatting>
  <conditionalFormatting sqref="D1">
    <cfRule type="containsText" dxfId="2" priority="3" operator="containsText" text="População">
      <formula>NOT(ISERROR(SEARCH("População",D1)))</formula>
    </cfRule>
  </conditionalFormatting>
  <conditionalFormatting sqref="E1">
    <cfRule type="containsText" dxfId="1" priority="2" operator="containsText" text="VLR">
      <formula>NOT(ISERROR(SEARCH("VLR",E1)))</formula>
    </cfRule>
  </conditionalFormatting>
  <conditionalFormatting sqref="F1:G1">
    <cfRule type="containsText" dxfId="0" priority="1" operator="containsText" text="Aplicando">
      <formula>NOT(ISERROR(SEARCH("Aplicando",F1)))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2020-03-28T22:09:16Z</dcterms:created>
  <dcterms:modified xsi:type="dcterms:W3CDTF">2020-03-28T22:11:56Z</dcterms:modified>
</cp:coreProperties>
</file>